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/>
  <xr:revisionPtr revIDLastSave="0" documentId="11_74F34498D5B3117C6B7683C1B7B70D23B739C80E" xr6:coauthVersionLast="47" xr6:coauthVersionMax="47" xr10:uidLastSave="{00000000-0000-0000-0000-000000000000}"/>
  <bookViews>
    <workbookView xWindow="-105" yWindow="-105" windowWidth="20730" windowHeight="11760" firstSheet="1" activeTab="1" xr2:uid="{00000000-000D-0000-FFFF-FFFF00000000}"/>
  </bookViews>
  <sheets>
    <sheet name="StandardAir" sheetId="2" r:id="rId1"/>
    <sheet name="graph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  <c r="D3" i="6" s="1"/>
  <c r="C3" i="6"/>
  <c r="E3" i="6" s="1"/>
  <c r="B4" i="6"/>
  <c r="D4" i="6" s="1"/>
  <c r="C4" i="6"/>
  <c r="E4" i="6" s="1"/>
  <c r="B5" i="6"/>
  <c r="D5" i="6" s="1"/>
  <c r="C5" i="6"/>
  <c r="E5" i="6" s="1"/>
  <c r="B6" i="6"/>
  <c r="D6" i="6" s="1"/>
  <c r="C6" i="6"/>
  <c r="E6" i="6" s="1"/>
  <c r="B7" i="6"/>
  <c r="D7" i="6" s="1"/>
  <c r="C7" i="6"/>
  <c r="E7" i="6" s="1"/>
  <c r="B8" i="6"/>
  <c r="D8" i="6" s="1"/>
  <c r="C8" i="6"/>
  <c r="E8" i="6" s="1"/>
  <c r="B9" i="6"/>
  <c r="D9" i="6" s="1"/>
  <c r="C9" i="6"/>
  <c r="E9" i="6" s="1"/>
  <c r="B10" i="6"/>
  <c r="D10" i="6" s="1"/>
  <c r="C10" i="6"/>
  <c r="E10" i="6" s="1"/>
  <c r="B11" i="6"/>
  <c r="D11" i="6" s="1"/>
  <c r="C11" i="6"/>
  <c r="E11" i="6" s="1"/>
  <c r="B12" i="6"/>
  <c r="D12" i="6" s="1"/>
  <c r="C12" i="6"/>
  <c r="E12" i="6" s="1"/>
  <c r="B13" i="6"/>
  <c r="D13" i="6" s="1"/>
  <c r="C13" i="6"/>
  <c r="E13" i="6" s="1"/>
  <c r="B14" i="6"/>
  <c r="D14" i="6" s="1"/>
  <c r="C14" i="6"/>
  <c r="E14" i="6" s="1"/>
  <c r="B15" i="6"/>
  <c r="D15" i="6" s="1"/>
  <c r="C15" i="6"/>
  <c r="E15" i="6" s="1"/>
  <c r="B16" i="6"/>
  <c r="D16" i="6" s="1"/>
  <c r="C16" i="6"/>
  <c r="E16" i="6" s="1"/>
  <c r="B17" i="6"/>
  <c r="D17" i="6" s="1"/>
  <c r="C17" i="6"/>
  <c r="E17" i="6" s="1"/>
  <c r="B18" i="6"/>
  <c r="D18" i="6" s="1"/>
  <c r="C18" i="6"/>
  <c r="E18" i="6" s="1"/>
  <c r="B19" i="6"/>
  <c r="D19" i="6" s="1"/>
  <c r="C19" i="6"/>
  <c r="E19" i="6" s="1"/>
  <c r="B20" i="6"/>
  <c r="D20" i="6" s="1"/>
  <c r="C20" i="6"/>
  <c r="E20" i="6" s="1"/>
  <c r="B21" i="6"/>
  <c r="D21" i="6" s="1"/>
  <c r="C21" i="6"/>
  <c r="E21" i="6" s="1"/>
  <c r="B22" i="6"/>
  <c r="D22" i="6" s="1"/>
  <c r="C22" i="6"/>
  <c r="E22" i="6" s="1"/>
  <c r="A22" i="6"/>
  <c r="A17" i="6"/>
  <c r="A18" i="6"/>
  <c r="A19" i="6" s="1"/>
  <c r="A20" i="6" s="1"/>
  <c r="A21" i="6" s="1"/>
  <c r="A4" i="6"/>
  <c r="A5" i="6"/>
  <c r="A6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3" i="6"/>
  <c r="C2" i="6"/>
  <c r="E2" i="6" s="1"/>
  <c r="B2" i="6"/>
  <c r="D2" i="6" s="1"/>
  <c r="C2" i="2"/>
  <c r="E2" i="2" s="1"/>
  <c r="B2" i="2"/>
  <c r="D2" i="2" l="1"/>
</calcChain>
</file>

<file path=xl/sharedStrings.xml><?xml version="1.0" encoding="utf-8"?>
<sst xmlns="http://schemas.openxmlformats.org/spreadsheetml/2006/main" count="15" uniqueCount="10">
  <si>
    <t>高度</t>
    <rPh sb="0" eb="2">
      <t>コウド</t>
    </rPh>
    <phoneticPr fontId="1"/>
  </si>
  <si>
    <t>気圧</t>
    <rPh sb="0" eb="2">
      <t>キアツ</t>
    </rPh>
    <phoneticPr fontId="1"/>
  </si>
  <si>
    <t>気温</t>
    <rPh sb="0" eb="2">
      <t>キオン</t>
    </rPh>
    <phoneticPr fontId="1"/>
  </si>
  <si>
    <t>密度</t>
    <rPh sb="0" eb="2">
      <t>ミツド</t>
    </rPh>
    <phoneticPr fontId="1"/>
  </si>
  <si>
    <t>音速</t>
    <rPh sb="0" eb="2">
      <t>オンソク</t>
    </rPh>
    <phoneticPr fontId="1"/>
  </si>
  <si>
    <t>ｍ</t>
    <phoneticPr fontId="1"/>
  </si>
  <si>
    <t>N/m2</t>
    <phoneticPr fontId="1"/>
  </si>
  <si>
    <t>K</t>
    <phoneticPr fontId="1"/>
  </si>
  <si>
    <t>kg/m3</t>
    <phoneticPr fontId="1"/>
  </si>
  <si>
    <t>m/sec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</si>
</sst>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高度</a:t>
            </a:r>
            <a:r>
              <a:rPr lang="en-US" altLang="ja-JP"/>
              <a:t>(m)</a:t>
            </a:r>
            <a:r>
              <a:rPr lang="ja-JP" altLang="en-US"/>
              <a:t>－気圧</a:t>
            </a:r>
            <a:r>
              <a:rPr lang="en-US" altLang="ja-JP"/>
              <a:t>(Pa)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marker>
            <c:symbol val="none"/>
          </c:marker>
          <c:xVal>
            <c:numRef>
              <c:f>graph!$B$2:$B$22</c:f>
              <c:numCache>
                <c:formatCode>General</c:formatCode>
                <c:ptCount val="21"/>
                <c:pt idx="0">
                  <c:v>5474.3177816630114</c:v>
                </c:pt>
                <c:pt idx="1">
                  <c:v>6409.4128126745754</c:v>
                </c:pt>
                <c:pt idx="2">
                  <c:v>7504.2360056045891</c:v>
                </c:pt>
                <c:pt idx="3">
                  <c:v>8786.0713100664398</c:v>
                </c:pt>
                <c:pt idx="4">
                  <c:v>10286.863180731383</c:v>
                </c:pt>
                <c:pt idx="5">
                  <c:v>12044.012661022529</c:v>
                </c:pt>
                <c:pt idx="6">
                  <c:v>14101.309449763434</c:v>
                </c:pt>
                <c:pt idx="7">
                  <c:v>16510.023178695788</c:v>
                </c:pt>
                <c:pt idx="8">
                  <c:v>19330.181096454489</c:v>
                </c:pt>
                <c:pt idx="9">
                  <c:v>22670.023850823942</c:v>
                </c:pt>
                <c:pt idx="10">
                  <c:v>26476.00872434289</c:v>
                </c:pt>
                <c:pt idx="11">
                  <c:v>30783.478852809167</c:v>
                </c:pt>
                <c:pt idx="12">
                  <c:v>35641.467215803197</c:v>
                </c:pt>
                <c:pt idx="13">
                  <c:v>41102.230366279822</c:v>
                </c:pt>
                <c:pt idx="14">
                  <c:v>47221.36287348</c:v>
                </c:pt>
                <c:pt idx="15">
                  <c:v>54057.912556303068</c:v>
                </c:pt>
                <c:pt idx="16">
                  <c:v>61674.496491194615</c:v>
                </c:pt>
                <c:pt idx="17">
                  <c:v>70137.417779336567</c:v>
                </c:pt>
                <c:pt idx="18">
                  <c:v>79516.783058604822</c:v>
                </c:pt>
                <c:pt idx="19">
                  <c:v>89886.620746394168</c:v>
                </c:pt>
                <c:pt idx="20">
                  <c:v>101325</c:v>
                </c:pt>
              </c:numCache>
            </c:numRef>
          </c:xVal>
          <c:yVal>
            <c:numRef>
              <c:f>graph!$A$2:$A$22</c:f>
              <c:numCache>
                <c:formatCode>General</c:formatCode>
                <c:ptCount val="21"/>
                <c:pt idx="0">
                  <c:v>20000</c:v>
                </c:pt>
                <c:pt idx="1">
                  <c:v>19000</c:v>
                </c:pt>
                <c:pt idx="2">
                  <c:v>18000</c:v>
                </c:pt>
                <c:pt idx="3">
                  <c:v>17000</c:v>
                </c:pt>
                <c:pt idx="4">
                  <c:v>16000</c:v>
                </c:pt>
                <c:pt idx="5">
                  <c:v>15000</c:v>
                </c:pt>
                <c:pt idx="6">
                  <c:v>14000</c:v>
                </c:pt>
                <c:pt idx="7">
                  <c:v>13000</c:v>
                </c:pt>
                <c:pt idx="8">
                  <c:v>12000</c:v>
                </c:pt>
                <c:pt idx="9">
                  <c:v>11000</c:v>
                </c:pt>
                <c:pt idx="10">
                  <c:v>10000</c:v>
                </c:pt>
                <c:pt idx="11">
                  <c:v>9000</c:v>
                </c:pt>
                <c:pt idx="12">
                  <c:v>8000</c:v>
                </c:pt>
                <c:pt idx="13">
                  <c:v>7000</c:v>
                </c:pt>
                <c:pt idx="14">
                  <c:v>6000</c:v>
                </c:pt>
                <c:pt idx="15">
                  <c:v>5000</c:v>
                </c:pt>
                <c:pt idx="16">
                  <c:v>4000</c:v>
                </c:pt>
                <c:pt idx="17">
                  <c:v>3000</c:v>
                </c:pt>
                <c:pt idx="18">
                  <c:v>2000</c:v>
                </c:pt>
                <c:pt idx="19">
                  <c:v>1000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F0-4231-8161-30B67EF688FF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graph!$B$2:$B$22</c:f>
              <c:numCache>
                <c:formatCode>General</c:formatCode>
                <c:ptCount val="21"/>
                <c:pt idx="0">
                  <c:v>5474.3177816630114</c:v>
                </c:pt>
                <c:pt idx="1">
                  <c:v>6409.4128126745754</c:v>
                </c:pt>
                <c:pt idx="2">
                  <c:v>7504.2360056045891</c:v>
                </c:pt>
                <c:pt idx="3">
                  <c:v>8786.0713100664398</c:v>
                </c:pt>
                <c:pt idx="4">
                  <c:v>10286.863180731383</c:v>
                </c:pt>
                <c:pt idx="5">
                  <c:v>12044.012661022529</c:v>
                </c:pt>
                <c:pt idx="6">
                  <c:v>14101.309449763434</c:v>
                </c:pt>
                <c:pt idx="7">
                  <c:v>16510.023178695788</c:v>
                </c:pt>
                <c:pt idx="8">
                  <c:v>19330.181096454489</c:v>
                </c:pt>
                <c:pt idx="9">
                  <c:v>22670.023850823942</c:v>
                </c:pt>
                <c:pt idx="10">
                  <c:v>26476.00872434289</c:v>
                </c:pt>
                <c:pt idx="11">
                  <c:v>30783.478852809167</c:v>
                </c:pt>
                <c:pt idx="12">
                  <c:v>35641.467215803197</c:v>
                </c:pt>
                <c:pt idx="13">
                  <c:v>41102.230366279822</c:v>
                </c:pt>
                <c:pt idx="14">
                  <c:v>47221.36287348</c:v>
                </c:pt>
                <c:pt idx="15">
                  <c:v>54057.912556303068</c:v>
                </c:pt>
                <c:pt idx="16">
                  <c:v>61674.496491194615</c:v>
                </c:pt>
                <c:pt idx="17">
                  <c:v>70137.417779336567</c:v>
                </c:pt>
                <c:pt idx="18">
                  <c:v>79516.783058604822</c:v>
                </c:pt>
                <c:pt idx="19">
                  <c:v>89886.620746394168</c:v>
                </c:pt>
                <c:pt idx="20">
                  <c:v>101325</c:v>
                </c:pt>
              </c:numCache>
            </c:numRef>
          </c:xVal>
          <c:yVal>
            <c:numRef>
              <c:f>graph!$A$2:$A$22</c:f>
              <c:numCache>
                <c:formatCode>General</c:formatCode>
                <c:ptCount val="21"/>
                <c:pt idx="0">
                  <c:v>20000</c:v>
                </c:pt>
                <c:pt idx="1">
                  <c:v>19000</c:v>
                </c:pt>
                <c:pt idx="2">
                  <c:v>18000</c:v>
                </c:pt>
                <c:pt idx="3">
                  <c:v>17000</c:v>
                </c:pt>
                <c:pt idx="4">
                  <c:v>16000</c:v>
                </c:pt>
                <c:pt idx="5">
                  <c:v>15000</c:v>
                </c:pt>
                <c:pt idx="6">
                  <c:v>14000</c:v>
                </c:pt>
                <c:pt idx="7">
                  <c:v>13000</c:v>
                </c:pt>
                <c:pt idx="8">
                  <c:v>12000</c:v>
                </c:pt>
                <c:pt idx="9">
                  <c:v>11000</c:v>
                </c:pt>
                <c:pt idx="10">
                  <c:v>10000</c:v>
                </c:pt>
                <c:pt idx="11">
                  <c:v>9000</c:v>
                </c:pt>
                <c:pt idx="12">
                  <c:v>8000</c:v>
                </c:pt>
                <c:pt idx="13">
                  <c:v>7000</c:v>
                </c:pt>
                <c:pt idx="14">
                  <c:v>6000</c:v>
                </c:pt>
                <c:pt idx="15">
                  <c:v>5000</c:v>
                </c:pt>
                <c:pt idx="16">
                  <c:v>4000</c:v>
                </c:pt>
                <c:pt idx="17">
                  <c:v>3000</c:v>
                </c:pt>
                <c:pt idx="18">
                  <c:v>2000</c:v>
                </c:pt>
                <c:pt idx="19">
                  <c:v>1000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F0-4231-8161-30B67EF68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47328"/>
        <c:axId val="158148864"/>
      </c:scatterChart>
      <c:valAx>
        <c:axId val="158147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48864"/>
        <c:crosses val="autoZero"/>
        <c:crossBetween val="midCat"/>
      </c:valAx>
      <c:valAx>
        <c:axId val="158148864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47328"/>
        <c:crosses val="autoZero"/>
        <c:crossBetween val="midCat"/>
        <c:majorUnit val="2000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高度</a:t>
            </a:r>
            <a:r>
              <a:rPr lang="en-US" altLang="ja-JP"/>
              <a:t>(m)</a:t>
            </a:r>
            <a:r>
              <a:rPr lang="ja-JP" altLang="en-US"/>
              <a:t>－気温</a:t>
            </a:r>
            <a:r>
              <a:rPr lang="en-US" altLang="ja-JP"/>
              <a:t>(K)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graph!$C$2:$C$22</c:f>
              <c:numCache>
                <c:formatCode>General</c:formatCode>
                <c:ptCount val="21"/>
                <c:pt idx="0">
                  <c:v>216.65</c:v>
                </c:pt>
                <c:pt idx="1">
                  <c:v>216.65</c:v>
                </c:pt>
                <c:pt idx="2">
                  <c:v>216.65</c:v>
                </c:pt>
                <c:pt idx="3">
                  <c:v>216.65</c:v>
                </c:pt>
                <c:pt idx="4">
                  <c:v>216.65</c:v>
                </c:pt>
                <c:pt idx="5">
                  <c:v>216.65</c:v>
                </c:pt>
                <c:pt idx="6">
                  <c:v>216.65</c:v>
                </c:pt>
                <c:pt idx="7">
                  <c:v>216.65</c:v>
                </c:pt>
                <c:pt idx="8">
                  <c:v>216.65</c:v>
                </c:pt>
                <c:pt idx="9">
                  <c:v>216.64999999999998</c:v>
                </c:pt>
                <c:pt idx="10">
                  <c:v>223.14999999999998</c:v>
                </c:pt>
                <c:pt idx="11">
                  <c:v>229.64999999999998</c:v>
                </c:pt>
                <c:pt idx="12">
                  <c:v>236.14999999999998</c:v>
                </c:pt>
                <c:pt idx="13">
                  <c:v>242.64999999999998</c:v>
                </c:pt>
                <c:pt idx="14">
                  <c:v>249.14999999999998</c:v>
                </c:pt>
                <c:pt idx="15">
                  <c:v>255.64999999999998</c:v>
                </c:pt>
                <c:pt idx="16">
                  <c:v>262.14999999999998</c:v>
                </c:pt>
                <c:pt idx="17">
                  <c:v>268.64999999999998</c:v>
                </c:pt>
                <c:pt idx="18">
                  <c:v>275.14999999999998</c:v>
                </c:pt>
                <c:pt idx="19">
                  <c:v>281.64999999999998</c:v>
                </c:pt>
                <c:pt idx="20">
                  <c:v>288.14999999999998</c:v>
                </c:pt>
              </c:numCache>
            </c:numRef>
          </c:xVal>
          <c:yVal>
            <c:numRef>
              <c:f>graph!$A$2:$A$22</c:f>
              <c:numCache>
                <c:formatCode>General</c:formatCode>
                <c:ptCount val="21"/>
                <c:pt idx="0">
                  <c:v>20000</c:v>
                </c:pt>
                <c:pt idx="1">
                  <c:v>19000</c:v>
                </c:pt>
                <c:pt idx="2">
                  <c:v>18000</c:v>
                </c:pt>
                <c:pt idx="3">
                  <c:v>17000</c:v>
                </c:pt>
                <c:pt idx="4">
                  <c:v>16000</c:v>
                </c:pt>
                <c:pt idx="5">
                  <c:v>15000</c:v>
                </c:pt>
                <c:pt idx="6">
                  <c:v>14000</c:v>
                </c:pt>
                <c:pt idx="7">
                  <c:v>13000</c:v>
                </c:pt>
                <c:pt idx="8">
                  <c:v>12000</c:v>
                </c:pt>
                <c:pt idx="9">
                  <c:v>11000</c:v>
                </c:pt>
                <c:pt idx="10">
                  <c:v>10000</c:v>
                </c:pt>
                <c:pt idx="11">
                  <c:v>9000</c:v>
                </c:pt>
                <c:pt idx="12">
                  <c:v>8000</c:v>
                </c:pt>
                <c:pt idx="13">
                  <c:v>7000</c:v>
                </c:pt>
                <c:pt idx="14">
                  <c:v>6000</c:v>
                </c:pt>
                <c:pt idx="15">
                  <c:v>5000</c:v>
                </c:pt>
                <c:pt idx="16">
                  <c:v>4000</c:v>
                </c:pt>
                <c:pt idx="17">
                  <c:v>3000</c:v>
                </c:pt>
                <c:pt idx="18">
                  <c:v>2000</c:v>
                </c:pt>
                <c:pt idx="19">
                  <c:v>1000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62-4256-BC46-C690B37EA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80864"/>
        <c:axId val="158182400"/>
      </c:scatterChart>
      <c:valAx>
        <c:axId val="15818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82400"/>
        <c:crosses val="autoZero"/>
        <c:crossBetween val="midCat"/>
      </c:valAx>
      <c:valAx>
        <c:axId val="158182400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80864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高度</a:t>
            </a:r>
            <a:r>
              <a:rPr lang="en-US" altLang="ja-JP"/>
              <a:t>(m)</a:t>
            </a:r>
            <a:r>
              <a:rPr lang="ja-JP" altLang="en-US"/>
              <a:t>－密度</a:t>
            </a:r>
            <a:r>
              <a:rPr lang="en-US" altLang="ja-JP"/>
              <a:t>(kg/m3)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graph!$D$2:$D$22</c:f>
              <c:numCache>
                <c:formatCode>General</c:formatCode>
                <c:ptCount val="21"/>
                <c:pt idx="0">
                  <c:v>8.8025685872792012E-2</c:v>
                </c:pt>
                <c:pt idx="1">
                  <c:v>0.10306178438661036</c:v>
                </c:pt>
                <c:pt idx="2">
                  <c:v>0.12066627252756518</c:v>
                </c:pt>
                <c:pt idx="3">
                  <c:v>0.14127786950667517</c:v>
                </c:pt>
                <c:pt idx="4">
                  <c:v>0.16541023431204091</c:v>
                </c:pt>
                <c:pt idx="5">
                  <c:v>0.19366476653918915</c:v>
                </c:pt>
                <c:pt idx="6">
                  <c:v>0.22674559379394102</c:v>
                </c:pt>
                <c:pt idx="7">
                  <c:v>0.26547711916696565</c:v>
                </c:pt>
                <c:pt idx="8">
                  <c:v>0.31082456607840186</c:v>
                </c:pt>
                <c:pt idx="9">
                  <c:v>0.36452841756934257</c:v>
                </c:pt>
                <c:pt idx="10">
                  <c:v>0.4133269572660383</c:v>
                </c:pt>
                <c:pt idx="11">
                  <c:v>0.46697040242381371</c:v>
                </c:pt>
                <c:pt idx="12">
                  <c:v>0.52578202001437002</c:v>
                </c:pt>
                <c:pt idx="13">
                  <c:v>0.59009671909878159</c:v>
                </c:pt>
                <c:pt idx="14">
                  <c:v>0.66026113236248074</c:v>
                </c:pt>
                <c:pt idx="15">
                  <c:v>0.73663369598330142</c:v>
                </c:pt>
                <c:pt idx="16">
                  <c:v>0.81958472791001258</c:v>
                </c:pt>
                <c:pt idx="17">
                  <c:v>0.90949650462327125</c:v>
                </c:pt>
                <c:pt idx="18">
                  <c:v>1.006763336445927</c:v>
                </c:pt>
                <c:pt idx="19">
                  <c:v>1.1117916414650952</c:v>
                </c:pt>
                <c:pt idx="20">
                  <c:v>1.2250000181242879</c:v>
                </c:pt>
              </c:numCache>
            </c:numRef>
          </c:xVal>
          <c:yVal>
            <c:numRef>
              <c:f>graph!$A$2:$A$22</c:f>
              <c:numCache>
                <c:formatCode>General</c:formatCode>
                <c:ptCount val="21"/>
                <c:pt idx="0">
                  <c:v>20000</c:v>
                </c:pt>
                <c:pt idx="1">
                  <c:v>19000</c:v>
                </c:pt>
                <c:pt idx="2">
                  <c:v>18000</c:v>
                </c:pt>
                <c:pt idx="3">
                  <c:v>17000</c:v>
                </c:pt>
                <c:pt idx="4">
                  <c:v>16000</c:v>
                </c:pt>
                <c:pt idx="5">
                  <c:v>15000</c:v>
                </c:pt>
                <c:pt idx="6">
                  <c:v>14000</c:v>
                </c:pt>
                <c:pt idx="7">
                  <c:v>13000</c:v>
                </c:pt>
                <c:pt idx="8">
                  <c:v>12000</c:v>
                </c:pt>
                <c:pt idx="9">
                  <c:v>11000</c:v>
                </c:pt>
                <c:pt idx="10">
                  <c:v>10000</c:v>
                </c:pt>
                <c:pt idx="11">
                  <c:v>9000</c:v>
                </c:pt>
                <c:pt idx="12">
                  <c:v>8000</c:v>
                </c:pt>
                <c:pt idx="13">
                  <c:v>7000</c:v>
                </c:pt>
                <c:pt idx="14">
                  <c:v>6000</c:v>
                </c:pt>
                <c:pt idx="15">
                  <c:v>5000</c:v>
                </c:pt>
                <c:pt idx="16">
                  <c:v>4000</c:v>
                </c:pt>
                <c:pt idx="17">
                  <c:v>3000</c:v>
                </c:pt>
                <c:pt idx="18">
                  <c:v>2000</c:v>
                </c:pt>
                <c:pt idx="19">
                  <c:v>1000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21-458E-BEED-8DAEAC233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39712"/>
        <c:axId val="173945600"/>
      </c:scatterChart>
      <c:valAx>
        <c:axId val="17393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45600"/>
        <c:crosses val="autoZero"/>
        <c:crossBetween val="midCat"/>
      </c:valAx>
      <c:valAx>
        <c:axId val="173945600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39712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高度</a:t>
            </a:r>
            <a:r>
              <a:rPr lang="en-US" altLang="ja-JP"/>
              <a:t>(m)</a:t>
            </a:r>
            <a:r>
              <a:rPr lang="ja-JP" altLang="en-US"/>
              <a:t>－音速</a:t>
            </a:r>
            <a:r>
              <a:rPr lang="en-US" altLang="ja-JP"/>
              <a:t>(m/sec)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graph!$E$2:$E$22</c:f>
              <c:numCache>
                <c:formatCode>General</c:formatCode>
                <c:ptCount val="21"/>
                <c:pt idx="0">
                  <c:v>295.06949350907149</c:v>
                </c:pt>
                <c:pt idx="1">
                  <c:v>295.06949350907149</c:v>
                </c:pt>
                <c:pt idx="2">
                  <c:v>295.06949350907149</c:v>
                </c:pt>
                <c:pt idx="3">
                  <c:v>295.06949350907149</c:v>
                </c:pt>
                <c:pt idx="4">
                  <c:v>295.06949350907149</c:v>
                </c:pt>
                <c:pt idx="5">
                  <c:v>295.06949350907149</c:v>
                </c:pt>
                <c:pt idx="6">
                  <c:v>295.06949350907149</c:v>
                </c:pt>
                <c:pt idx="7">
                  <c:v>295.06949350907149</c:v>
                </c:pt>
                <c:pt idx="8">
                  <c:v>295.06949350907149</c:v>
                </c:pt>
                <c:pt idx="9">
                  <c:v>295.06949350907149</c:v>
                </c:pt>
                <c:pt idx="10">
                  <c:v>299.46316487458017</c:v>
                </c:pt>
                <c:pt idx="11">
                  <c:v>303.79329853322963</c:v>
                </c:pt>
                <c:pt idx="12">
                  <c:v>308.06257375848173</c:v>
                </c:pt>
                <c:pt idx="13">
                  <c:v>312.27348665504729</c:v>
                </c:pt>
                <c:pt idx="14">
                  <c:v>316.42836722503245</c:v>
                </c:pt>
                <c:pt idx="15">
                  <c:v>320.52939444253781</c:v>
                </c:pt>
                <c:pt idx="16">
                  <c:v>324.57860961360348</c:v>
                </c:pt>
                <c:pt idx="17">
                  <c:v>328.57792825401401</c:v>
                </c:pt>
                <c:pt idx="18">
                  <c:v>332.5291506811094</c:v>
                </c:pt>
                <c:pt idx="19">
                  <c:v>336.43397148578794</c:v>
                </c:pt>
                <c:pt idx="20">
                  <c:v>340.29398802608898</c:v>
                </c:pt>
              </c:numCache>
            </c:numRef>
          </c:xVal>
          <c:yVal>
            <c:numRef>
              <c:f>graph!$A$2:$A$22</c:f>
              <c:numCache>
                <c:formatCode>General</c:formatCode>
                <c:ptCount val="21"/>
                <c:pt idx="0">
                  <c:v>20000</c:v>
                </c:pt>
                <c:pt idx="1">
                  <c:v>19000</c:v>
                </c:pt>
                <c:pt idx="2">
                  <c:v>18000</c:v>
                </c:pt>
                <c:pt idx="3">
                  <c:v>17000</c:v>
                </c:pt>
                <c:pt idx="4">
                  <c:v>16000</c:v>
                </c:pt>
                <c:pt idx="5">
                  <c:v>15000</c:v>
                </c:pt>
                <c:pt idx="6">
                  <c:v>14000</c:v>
                </c:pt>
                <c:pt idx="7">
                  <c:v>13000</c:v>
                </c:pt>
                <c:pt idx="8">
                  <c:v>12000</c:v>
                </c:pt>
                <c:pt idx="9">
                  <c:v>11000</c:v>
                </c:pt>
                <c:pt idx="10">
                  <c:v>10000</c:v>
                </c:pt>
                <c:pt idx="11">
                  <c:v>9000</c:v>
                </c:pt>
                <c:pt idx="12">
                  <c:v>8000</c:v>
                </c:pt>
                <c:pt idx="13">
                  <c:v>7000</c:v>
                </c:pt>
                <c:pt idx="14">
                  <c:v>6000</c:v>
                </c:pt>
                <c:pt idx="15">
                  <c:v>5000</c:v>
                </c:pt>
                <c:pt idx="16">
                  <c:v>4000</c:v>
                </c:pt>
                <c:pt idx="17">
                  <c:v>3000</c:v>
                </c:pt>
                <c:pt idx="18">
                  <c:v>2000</c:v>
                </c:pt>
                <c:pt idx="19">
                  <c:v>1000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C5-4FCC-BB51-3CA10C958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74272"/>
        <c:axId val="173975808"/>
      </c:scatterChart>
      <c:valAx>
        <c:axId val="17397427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75808"/>
        <c:crosses val="autoZero"/>
        <c:crossBetween val="midCat"/>
      </c:valAx>
      <c:valAx>
        <c:axId val="173975808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74272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0</xdr:row>
      <xdr:rowOff>0</xdr:rowOff>
    </xdr:from>
    <xdr:to>
      <xdr:col>12</xdr:col>
      <xdr:colOff>544830</xdr:colOff>
      <xdr:row>12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BC843B-82ED-4DA9-B0D3-9707827157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541020</xdr:colOff>
      <xdr:row>0</xdr:row>
      <xdr:rowOff>0</xdr:rowOff>
    </xdr:from>
    <xdr:to>
      <xdr:col>19</xdr:col>
      <xdr:colOff>419100</xdr:colOff>
      <xdr:row>12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DFA375F-AE60-4448-9CE1-D32727BD3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12</xdr:row>
      <xdr:rowOff>0</xdr:rowOff>
    </xdr:from>
    <xdr:to>
      <xdr:col>12</xdr:col>
      <xdr:colOff>548640</xdr:colOff>
      <xdr:row>24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365B4DB-D8AB-4ABC-8C8E-66D2524696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544830</xdr:colOff>
      <xdr:row>12</xdr:row>
      <xdr:rowOff>0</xdr:rowOff>
    </xdr:from>
    <xdr:to>
      <xdr:col>19</xdr:col>
      <xdr:colOff>422910</xdr:colOff>
      <xdr:row>24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0D273A4-669E-4B75-87B2-E07BBB44E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workbookViewId="0">
      <selection activeCell="C16" sqref="C16"/>
    </sheetView>
  </sheetViews>
  <sheetFormatPr defaultRowHeight="18.75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8">
      <c r="A2" s="1">
        <v>3000</v>
      </c>
      <c r="B2">
        <f>IF(A2&lt;=11000,101325*((288.15-0.0065*A2)/288.15)^5.25,22632.064*EXP(-0.0001577*(A2-11000)))</f>
        <v>70137.417779336567</v>
      </c>
      <c r="C2">
        <f>IF(A2&lt;=11000,288.15-0.0065*A2,216.65)</f>
        <v>268.64999999999998</v>
      </c>
      <c r="D2">
        <f>B2/287.05287/C2</f>
        <v>0.90949650462327125</v>
      </c>
      <c r="E2">
        <f>SQRT(1.4*287.05287*C2)</f>
        <v>328.57792825401401</v>
      </c>
    </row>
    <row r="3" spans="1:5">
      <c r="A3" t="s">
        <v>5</v>
      </c>
      <c r="B3" t="s">
        <v>6</v>
      </c>
      <c r="C3" t="s">
        <v>7</v>
      </c>
      <c r="D3" t="s">
        <v>8</v>
      </c>
      <c r="E3" t="s">
        <v>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tabSelected="1" topLeftCell="A7" workbookViewId="0">
      <selection activeCell="E5" sqref="E5"/>
    </sheetView>
  </sheetViews>
  <sheetFormatPr defaultRowHeight="18.75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8">
      <c r="A2" s="2">
        <v>20000</v>
      </c>
      <c r="B2">
        <f>IF(A2&lt;=11000,101325*((288.15-0.0065*A2)/288.15)^5.25,22632.064*EXP(-0.0001577*(A2-11000)))</f>
        <v>5474.3177816630114</v>
      </c>
      <c r="C2">
        <f>IF(A2&lt;=11000,288.15-0.0065*A2,216.65)</f>
        <v>216.65</v>
      </c>
      <c r="D2">
        <f>B2/287.05287/C2</f>
        <v>8.8025685872792012E-2</v>
      </c>
      <c r="E2">
        <f>SQRT(1.4*287.05287*C2)</f>
        <v>295.06949350907149</v>
      </c>
    </row>
    <row r="3" spans="1:5" ht="18">
      <c r="A3">
        <f>A2-1000</f>
        <v>19000</v>
      </c>
      <c r="B3">
        <f t="shared" ref="B3:B22" si="0">IF(A3&lt;=11000,101325*((288.15-0.0065*A3)/288.15)^5.25,22632.064*EXP(-0.0001577*(A3-11000)))</f>
        <v>6409.4128126745754</v>
      </c>
      <c r="C3">
        <f t="shared" ref="C3:C22" si="1">IF(A3&lt;=11000,288.15-0.0065*A3,216.65)</f>
        <v>216.65</v>
      </c>
      <c r="D3">
        <f t="shared" ref="D3:D22" si="2">B3/287.05287/C3</f>
        <v>0.10306178438661036</v>
      </c>
      <c r="E3">
        <f t="shared" ref="E3:E22" si="3">SQRT(1.4*287.05287*C3)</f>
        <v>295.06949350907149</v>
      </c>
    </row>
    <row r="4" spans="1:5" ht="18">
      <c r="A4">
        <f t="shared" ref="A4:A21" si="4">A3-1000</f>
        <v>18000</v>
      </c>
      <c r="B4">
        <f t="shared" si="0"/>
        <v>7504.2360056045891</v>
      </c>
      <c r="C4">
        <f t="shared" si="1"/>
        <v>216.65</v>
      </c>
      <c r="D4">
        <f t="shared" si="2"/>
        <v>0.12066627252756518</v>
      </c>
      <c r="E4">
        <f t="shared" si="3"/>
        <v>295.06949350907149</v>
      </c>
    </row>
    <row r="5" spans="1:5" ht="18">
      <c r="A5">
        <f t="shared" si="4"/>
        <v>17000</v>
      </c>
      <c r="B5">
        <f t="shared" si="0"/>
        <v>8786.0713100664398</v>
      </c>
      <c r="C5">
        <f t="shared" si="1"/>
        <v>216.65</v>
      </c>
      <c r="D5">
        <f t="shared" si="2"/>
        <v>0.14127786950667517</v>
      </c>
      <c r="E5">
        <f t="shared" si="3"/>
        <v>295.06949350907149</v>
      </c>
    </row>
    <row r="6" spans="1:5" ht="18">
      <c r="A6">
        <f t="shared" si="4"/>
        <v>16000</v>
      </c>
      <c r="B6">
        <f t="shared" si="0"/>
        <v>10286.863180731383</v>
      </c>
      <c r="C6">
        <f t="shared" si="1"/>
        <v>216.65</v>
      </c>
      <c r="D6">
        <f t="shared" si="2"/>
        <v>0.16541023431204091</v>
      </c>
      <c r="E6">
        <f t="shared" si="3"/>
        <v>295.06949350907149</v>
      </c>
    </row>
    <row r="7" spans="1:5" ht="18">
      <c r="A7">
        <f t="shared" si="4"/>
        <v>15000</v>
      </c>
      <c r="B7">
        <f t="shared" si="0"/>
        <v>12044.012661022529</v>
      </c>
      <c r="C7">
        <f t="shared" si="1"/>
        <v>216.65</v>
      </c>
      <c r="D7">
        <f t="shared" si="2"/>
        <v>0.19366476653918915</v>
      </c>
      <c r="E7">
        <f t="shared" si="3"/>
        <v>295.06949350907149</v>
      </c>
    </row>
    <row r="8" spans="1:5" ht="18">
      <c r="A8">
        <f t="shared" si="4"/>
        <v>14000</v>
      </c>
      <c r="B8">
        <f t="shared" si="0"/>
        <v>14101.309449763434</v>
      </c>
      <c r="C8">
        <f t="shared" si="1"/>
        <v>216.65</v>
      </c>
      <c r="D8">
        <f t="shared" si="2"/>
        <v>0.22674559379394102</v>
      </c>
      <c r="E8">
        <f t="shared" si="3"/>
        <v>295.06949350907149</v>
      </c>
    </row>
    <row r="9" spans="1:5" ht="18">
      <c r="A9">
        <f t="shared" si="4"/>
        <v>13000</v>
      </c>
      <c r="B9">
        <f t="shared" si="0"/>
        <v>16510.023178695788</v>
      </c>
      <c r="C9">
        <f t="shared" si="1"/>
        <v>216.65</v>
      </c>
      <c r="D9">
        <f t="shared" si="2"/>
        <v>0.26547711916696565</v>
      </c>
      <c r="E9">
        <f t="shared" si="3"/>
        <v>295.06949350907149</v>
      </c>
    </row>
    <row r="10" spans="1:5" ht="18">
      <c r="A10">
        <f t="shared" si="4"/>
        <v>12000</v>
      </c>
      <c r="B10">
        <f t="shared" si="0"/>
        <v>19330.181096454489</v>
      </c>
      <c r="C10">
        <f t="shared" si="1"/>
        <v>216.65</v>
      </c>
      <c r="D10">
        <f t="shared" si="2"/>
        <v>0.31082456607840186</v>
      </c>
      <c r="E10">
        <f t="shared" si="3"/>
        <v>295.06949350907149</v>
      </c>
    </row>
    <row r="11" spans="1:5" ht="18">
      <c r="A11">
        <f t="shared" si="4"/>
        <v>11000</v>
      </c>
      <c r="B11">
        <f t="shared" si="0"/>
        <v>22670.023850823942</v>
      </c>
      <c r="C11">
        <f t="shared" si="1"/>
        <v>216.64999999999998</v>
      </c>
      <c r="D11">
        <f t="shared" si="2"/>
        <v>0.36452841756934257</v>
      </c>
      <c r="E11">
        <f t="shared" si="3"/>
        <v>295.06949350907149</v>
      </c>
    </row>
    <row r="12" spans="1:5" ht="18">
      <c r="A12">
        <f t="shared" si="4"/>
        <v>10000</v>
      </c>
      <c r="B12">
        <f t="shared" si="0"/>
        <v>26476.00872434289</v>
      </c>
      <c r="C12">
        <f t="shared" si="1"/>
        <v>223.14999999999998</v>
      </c>
      <c r="D12">
        <f t="shared" si="2"/>
        <v>0.4133269572660383</v>
      </c>
      <c r="E12">
        <f t="shared" si="3"/>
        <v>299.46316487458017</v>
      </c>
    </row>
    <row r="13" spans="1:5" ht="18">
      <c r="A13">
        <f t="shared" si="4"/>
        <v>9000</v>
      </c>
      <c r="B13">
        <f t="shared" si="0"/>
        <v>30783.478852809167</v>
      </c>
      <c r="C13">
        <f t="shared" si="1"/>
        <v>229.64999999999998</v>
      </c>
      <c r="D13">
        <f t="shared" si="2"/>
        <v>0.46697040242381371</v>
      </c>
      <c r="E13">
        <f t="shared" si="3"/>
        <v>303.79329853322963</v>
      </c>
    </row>
    <row r="14" spans="1:5" ht="18">
      <c r="A14">
        <f t="shared" si="4"/>
        <v>8000</v>
      </c>
      <c r="B14">
        <f t="shared" si="0"/>
        <v>35641.467215803197</v>
      </c>
      <c r="C14">
        <f t="shared" si="1"/>
        <v>236.14999999999998</v>
      </c>
      <c r="D14">
        <f t="shared" si="2"/>
        <v>0.52578202001437002</v>
      </c>
      <c r="E14">
        <f t="shared" si="3"/>
        <v>308.06257375848173</v>
      </c>
    </row>
    <row r="15" spans="1:5" ht="18">
      <c r="A15">
        <f t="shared" si="4"/>
        <v>7000</v>
      </c>
      <c r="B15">
        <f t="shared" si="0"/>
        <v>41102.230366279822</v>
      </c>
      <c r="C15">
        <f t="shared" si="1"/>
        <v>242.64999999999998</v>
      </c>
      <c r="D15">
        <f t="shared" si="2"/>
        <v>0.59009671909878159</v>
      </c>
      <c r="E15">
        <f t="shared" si="3"/>
        <v>312.27348665504729</v>
      </c>
    </row>
    <row r="16" spans="1:5" ht="18">
      <c r="A16">
        <f t="shared" si="4"/>
        <v>6000</v>
      </c>
      <c r="B16">
        <f t="shared" si="0"/>
        <v>47221.36287348</v>
      </c>
      <c r="C16">
        <f t="shared" si="1"/>
        <v>249.14999999999998</v>
      </c>
      <c r="D16">
        <f t="shared" si="2"/>
        <v>0.66026113236248074</v>
      </c>
      <c r="E16">
        <f t="shared" si="3"/>
        <v>316.42836722503245</v>
      </c>
    </row>
    <row r="17" spans="1:5" ht="18">
      <c r="A17">
        <f>A16-1000</f>
        <v>5000</v>
      </c>
      <c r="B17">
        <f t="shared" si="0"/>
        <v>54057.912556303068</v>
      </c>
      <c r="C17">
        <f t="shared" si="1"/>
        <v>255.64999999999998</v>
      </c>
      <c r="D17">
        <f t="shared" si="2"/>
        <v>0.73663369598330142</v>
      </c>
      <c r="E17">
        <f t="shared" si="3"/>
        <v>320.52939444253781</v>
      </c>
    </row>
    <row r="18" spans="1:5" ht="18">
      <c r="A18">
        <f t="shared" si="4"/>
        <v>4000</v>
      </c>
      <c r="B18">
        <f t="shared" si="0"/>
        <v>61674.496491194615</v>
      </c>
      <c r="C18">
        <f t="shared" si="1"/>
        <v>262.14999999999998</v>
      </c>
      <c r="D18">
        <f t="shared" si="2"/>
        <v>0.81958472791001258</v>
      </c>
      <c r="E18">
        <f t="shared" si="3"/>
        <v>324.57860961360348</v>
      </c>
    </row>
    <row r="19" spans="1:5" ht="18">
      <c r="A19">
        <f t="shared" si="4"/>
        <v>3000</v>
      </c>
      <c r="B19">
        <f t="shared" si="0"/>
        <v>70137.417779336567</v>
      </c>
      <c r="C19">
        <f t="shared" si="1"/>
        <v>268.64999999999998</v>
      </c>
      <c r="D19">
        <f t="shared" si="2"/>
        <v>0.90949650462327125</v>
      </c>
      <c r="E19">
        <f t="shared" si="3"/>
        <v>328.57792825401401</v>
      </c>
    </row>
    <row r="20" spans="1:5" ht="18">
      <c r="A20">
        <f t="shared" si="4"/>
        <v>2000</v>
      </c>
      <c r="B20">
        <f t="shared" si="0"/>
        <v>79516.783058604822</v>
      </c>
      <c r="C20">
        <f t="shared" si="1"/>
        <v>275.14999999999998</v>
      </c>
      <c r="D20">
        <f t="shared" si="2"/>
        <v>1.006763336445927</v>
      </c>
      <c r="E20">
        <f t="shared" si="3"/>
        <v>332.5291506811094</v>
      </c>
    </row>
    <row r="21" spans="1:5" ht="18">
      <c r="A21">
        <f t="shared" si="4"/>
        <v>1000</v>
      </c>
      <c r="B21">
        <f t="shared" si="0"/>
        <v>89886.620746394168</v>
      </c>
      <c r="C21">
        <f t="shared" si="1"/>
        <v>281.64999999999998</v>
      </c>
      <c r="D21">
        <f t="shared" si="2"/>
        <v>1.1117916414650952</v>
      </c>
      <c r="E21">
        <f t="shared" si="3"/>
        <v>336.43397148578794</v>
      </c>
    </row>
    <row r="22" spans="1:5" ht="18">
      <c r="A22">
        <f>A21-1000</f>
        <v>0</v>
      </c>
      <c r="B22">
        <f t="shared" si="0"/>
        <v>101325</v>
      </c>
      <c r="C22">
        <f t="shared" si="1"/>
        <v>288.14999999999998</v>
      </c>
      <c r="D22">
        <f t="shared" si="2"/>
        <v>1.2250000181242879</v>
      </c>
      <c r="E22">
        <f t="shared" si="3"/>
        <v>340.29398802608898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弘士 舘</cp:lastModifiedBy>
  <cp:revision/>
  <dcterms:created xsi:type="dcterms:W3CDTF">2022-06-01T13:13:49Z</dcterms:created>
  <dcterms:modified xsi:type="dcterms:W3CDTF">2024-08-18T06:16:58Z</dcterms:modified>
  <cp:category/>
  <cp:contentStatus/>
</cp:coreProperties>
</file>